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ms\Dropbox\ALAN HOME &amp; SOCIAL\Running &amp; Sports\Sugar Loaf Race\"/>
    </mc:Choice>
  </mc:AlternateContent>
  <xr:revisionPtr revIDLastSave="0" documentId="13_ncr:40001_{006B8EF3-F45A-4B7D-83EF-93818DCE563F}" xr6:coauthVersionLast="38" xr6:coauthVersionMax="38" xr10:uidLastSave="{00000000-0000-0000-0000-000000000000}"/>
  <bookViews>
    <workbookView xWindow="0" yWindow="0" windowWidth="24720" windowHeight="11565" activeTab="1"/>
  </bookViews>
  <sheets>
    <sheet name="Sheet1" sheetId="1" r:id="rId1"/>
    <sheet name="results final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6" i="2" l="1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<sst xmlns="http://schemas.openxmlformats.org/spreadsheetml/2006/main" count="426" uniqueCount="145">
  <si>
    <t>Sugar Loaf Race 2018</t>
  </si>
  <si>
    <t xml:space="preserve">Position </t>
  </si>
  <si>
    <t>Race number</t>
  </si>
  <si>
    <t>Name</t>
  </si>
  <si>
    <t>Club</t>
  </si>
  <si>
    <t>Time</t>
  </si>
  <si>
    <t>Ingram Weeks</t>
  </si>
  <si>
    <t>Chepstow Harriers</t>
  </si>
  <si>
    <t xml:space="preserve">Joseph Reardon </t>
  </si>
  <si>
    <t>Aberdare</t>
  </si>
  <si>
    <t>Niki Radnedge</t>
  </si>
  <si>
    <t>u/a</t>
  </si>
  <si>
    <t>Karen Elvers</t>
  </si>
  <si>
    <t>MDC</t>
  </si>
  <si>
    <t>James Boyle</t>
  </si>
  <si>
    <t>Adrian Noble</t>
  </si>
  <si>
    <t>Rona Davies</t>
  </si>
  <si>
    <t>Mynydd Du</t>
  </si>
  <si>
    <t>Rhian Probert</t>
  </si>
  <si>
    <t>Sam Hutson-Smith</t>
  </si>
  <si>
    <t>University of Bristol Orienteering</t>
  </si>
  <si>
    <t>Andrew Stephens</t>
  </si>
  <si>
    <t>Monross Trailblazers</t>
  </si>
  <si>
    <t>Meredith Moody</t>
  </si>
  <si>
    <t>University of Bristol Fell Running</t>
  </si>
  <si>
    <t>Alan Stanley</t>
  </si>
  <si>
    <t>Tom Turner</t>
  </si>
  <si>
    <t>Thomas Burden</t>
  </si>
  <si>
    <t>Kevin Hagley</t>
  </si>
  <si>
    <t>SWRR</t>
  </si>
  <si>
    <t>Gavin Fisher</t>
  </si>
  <si>
    <t>Martyn Peters</t>
  </si>
  <si>
    <t>Sam Weale</t>
  </si>
  <si>
    <t>Dan Sandford</t>
  </si>
  <si>
    <t>Forrest of Dean AC</t>
  </si>
  <si>
    <t>Alistair Morton</t>
  </si>
  <si>
    <t>Duncan Loughney</t>
  </si>
  <si>
    <t>Barry Griffiths</t>
  </si>
  <si>
    <t>Brecon AC</t>
  </si>
  <si>
    <t>Gary Pearson</t>
  </si>
  <si>
    <t>Croft Ambrey</t>
  </si>
  <si>
    <t>Timothy Knapp</t>
  </si>
  <si>
    <t>Steven Morris</t>
  </si>
  <si>
    <t>Lynette Porter</t>
  </si>
  <si>
    <t>Bilton Road</t>
  </si>
  <si>
    <t>Fergal Strutt</t>
  </si>
  <si>
    <t>Tim Buckley</t>
  </si>
  <si>
    <t>Josh Harris</t>
  </si>
  <si>
    <t>Weston AC</t>
  </si>
  <si>
    <t>Thomas Hill</t>
  </si>
  <si>
    <t>Irene Tartaroga</t>
  </si>
  <si>
    <t>Adam Whitehead</t>
  </si>
  <si>
    <t>Hannah Hopkinson</t>
  </si>
  <si>
    <t>Robert West</t>
  </si>
  <si>
    <t>Mark Mathews</t>
  </si>
  <si>
    <t>Martyn Brooks</t>
  </si>
  <si>
    <t>Matt O'Keefe</t>
  </si>
  <si>
    <t>Abigail Cooke</t>
  </si>
  <si>
    <t>Ryde Harriers</t>
  </si>
  <si>
    <t>Claire Campbell</t>
  </si>
  <si>
    <t>Glossopdale</t>
  </si>
  <si>
    <t>Tom Morfey</t>
  </si>
  <si>
    <t>Cardiff Harlequins</t>
  </si>
  <si>
    <t>Hayley Tutton</t>
  </si>
  <si>
    <t>Ian Luke</t>
  </si>
  <si>
    <t>Poole Runners</t>
  </si>
  <si>
    <t>Mark Cooper</t>
  </si>
  <si>
    <t>Clevedon AC</t>
  </si>
  <si>
    <t>Hywel Lovelock</t>
  </si>
  <si>
    <t>Carduro</t>
  </si>
  <si>
    <t>Tomos Rivers</t>
  </si>
  <si>
    <t>Tach Bristol</t>
  </si>
  <si>
    <t>Nick Dallimore</t>
  </si>
  <si>
    <t>Gavin Brace</t>
  </si>
  <si>
    <t>Rudi Lewis</t>
  </si>
  <si>
    <t>Paul Tucker</t>
  </si>
  <si>
    <t>Ben Arkell</t>
  </si>
  <si>
    <t>Matthew Haynes</t>
  </si>
  <si>
    <t>John Jaspers</t>
  </si>
  <si>
    <t>Andrew Brasington</t>
  </si>
  <si>
    <t>Ebbw Vale</t>
  </si>
  <si>
    <t>Tim Woodier</t>
  </si>
  <si>
    <t>Gary Hughes</t>
  </si>
  <si>
    <t>Dan Fairbank</t>
  </si>
  <si>
    <t>Sam Charrington</t>
  </si>
  <si>
    <t>Will Robinson</t>
  </si>
  <si>
    <t>UWE AC</t>
  </si>
  <si>
    <t xml:space="preserve">Steven Hepton </t>
  </si>
  <si>
    <t>Dave Farrow</t>
  </si>
  <si>
    <t>Mercia Fell Runners</t>
  </si>
  <si>
    <t>Jonathan Like</t>
  </si>
  <si>
    <t>Harri Like</t>
  </si>
  <si>
    <t>Wyndham Turner</t>
  </si>
  <si>
    <t>Richard Cronin</t>
  </si>
  <si>
    <t>Cara Cullen</t>
  </si>
  <si>
    <t>John Aggleton</t>
  </si>
  <si>
    <t>Tom Mollekin</t>
  </si>
  <si>
    <t>Tim Watkins</t>
  </si>
  <si>
    <t>Adam Billot</t>
  </si>
  <si>
    <t>Mike Harris</t>
  </si>
  <si>
    <t>Westbury Harriers</t>
  </si>
  <si>
    <t>James Griffiths</t>
  </si>
  <si>
    <t>Newent Runners</t>
  </si>
  <si>
    <t>Bryan Stadden</t>
  </si>
  <si>
    <t>James Fletcher</t>
  </si>
  <si>
    <t>Andrew Dawe</t>
  </si>
  <si>
    <t>Lliswerry Runners</t>
  </si>
  <si>
    <t>Ian Macklin</t>
  </si>
  <si>
    <t>Tom Lawson</t>
  </si>
  <si>
    <t xml:space="preserve">Stefan Morfey </t>
  </si>
  <si>
    <t>Mark Sims</t>
  </si>
  <si>
    <t>Rosie Eldridge</t>
  </si>
  <si>
    <t>Nigel Eldridge</t>
  </si>
  <si>
    <t>Jimi Eldridge</t>
  </si>
  <si>
    <t>Thea Powell</t>
  </si>
  <si>
    <t>Kevin Fosbury</t>
  </si>
  <si>
    <t>Josephine Adams</t>
  </si>
  <si>
    <t>Age Category</t>
  </si>
  <si>
    <t>2nd M</t>
  </si>
  <si>
    <t>3rd M, 2nd U23</t>
  </si>
  <si>
    <t>1st M and 1st u23</t>
  </si>
  <si>
    <t>3rd u23</t>
  </si>
  <si>
    <t>1st M40</t>
  </si>
  <si>
    <t>2nd M40</t>
  </si>
  <si>
    <t>3rd M40</t>
  </si>
  <si>
    <t>f40</t>
  </si>
  <si>
    <t>m50</t>
  </si>
  <si>
    <t>f50</t>
  </si>
  <si>
    <t>fu23</t>
  </si>
  <si>
    <t>m60</t>
  </si>
  <si>
    <t>f</t>
  </si>
  <si>
    <t>m70</t>
  </si>
  <si>
    <t>1st M50</t>
  </si>
  <si>
    <t>2nd M 50</t>
  </si>
  <si>
    <t>3rd M50</t>
  </si>
  <si>
    <t>1st F, 1st F40</t>
  </si>
  <si>
    <t>1st M 60</t>
  </si>
  <si>
    <t>2nd F</t>
  </si>
  <si>
    <t>3rd F</t>
  </si>
  <si>
    <t>2nd M60</t>
  </si>
  <si>
    <t>3rd M60</t>
  </si>
  <si>
    <t>1st F u23</t>
  </si>
  <si>
    <t>1st F50, 2nd F40</t>
  </si>
  <si>
    <t>2nd F50, 3rd F40</t>
  </si>
  <si>
    <t>1st 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</si>
</sst>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6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sqref="A1:F86"/>
    </sheetView>
  </sheetViews>
  <sheetFormatPr defaultRowHeight="15" x14ac:dyDescent="0.25"/>
  <cols>
    <col min="1" max="1" width="14.5703125" customWidth="1"/>
    <col min="2" max="2" width="17.85546875" customWidth="1"/>
    <col min="3" max="3" width="17.28515625" customWidth="1"/>
    <col min="4" max="4" width="31.28515625" customWidth="1"/>
    <col min="5" max="5" width="15.85546875" bestFit="1" customWidth="1"/>
    <col min="6" max="6" width="17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117</v>
      </c>
    </row>
    <row r="3" spans="1:6" x14ac:dyDescent="0.25">
      <c r="A3">
        <v>1</v>
      </c>
      <c r="B3">
        <v>59</v>
      </c>
      <c r="C3" t="s">
        <v>8</v>
      </c>
      <c r="D3" t="s">
        <v>9</v>
      </c>
      <c r="E3" s="1">
        <f>TIME(0,44,29)</f>
        <v>3.0891203703703702E-2</v>
      </c>
      <c r="F3" t="s">
        <v>120</v>
      </c>
    </row>
    <row r="4" spans="1:6" x14ac:dyDescent="0.25">
      <c r="A4">
        <v>2</v>
      </c>
      <c r="B4">
        <v>31</v>
      </c>
      <c r="C4" t="s">
        <v>51</v>
      </c>
      <c r="D4" t="s">
        <v>11</v>
      </c>
      <c r="E4" s="1">
        <f>TIME(0,45,42)</f>
        <v>3.1736111111111111E-2</v>
      </c>
      <c r="F4" t="s">
        <v>118</v>
      </c>
    </row>
    <row r="5" spans="1:6" x14ac:dyDescent="0.25">
      <c r="A5">
        <v>3</v>
      </c>
      <c r="B5">
        <v>49</v>
      </c>
      <c r="C5" t="s">
        <v>76</v>
      </c>
      <c r="D5" t="s">
        <v>13</v>
      </c>
      <c r="E5" s="1">
        <f>TIME(0,45,58)</f>
        <v>3.1921296296296302E-2</v>
      </c>
      <c r="F5" t="s">
        <v>119</v>
      </c>
    </row>
    <row r="6" spans="1:6" x14ac:dyDescent="0.25">
      <c r="A6">
        <v>4</v>
      </c>
      <c r="B6">
        <v>36</v>
      </c>
      <c r="C6" t="s">
        <v>56</v>
      </c>
      <c r="D6" t="s">
        <v>13</v>
      </c>
      <c r="E6" s="1">
        <f>TIME(0,46,33)</f>
        <v>3.2326388888888884E-2</v>
      </c>
      <c r="F6" t="s">
        <v>121</v>
      </c>
    </row>
    <row r="7" spans="1:6" x14ac:dyDescent="0.25">
      <c r="A7">
        <v>5</v>
      </c>
      <c r="B7">
        <v>47</v>
      </c>
      <c r="C7" t="s">
        <v>74</v>
      </c>
      <c r="D7" t="s">
        <v>11</v>
      </c>
      <c r="E7" s="1">
        <f>TIME(0,46,44)</f>
        <v>3.24537037037037E-2</v>
      </c>
      <c r="F7" t="s">
        <v>122</v>
      </c>
    </row>
    <row r="8" spans="1:6" x14ac:dyDescent="0.25">
      <c r="A8">
        <v>6</v>
      </c>
      <c r="B8">
        <v>57</v>
      </c>
      <c r="C8" t="s">
        <v>85</v>
      </c>
      <c r="D8" t="s">
        <v>86</v>
      </c>
      <c r="E8" s="1">
        <f>TIME(0,47,13)</f>
        <v>3.2789351851851854E-2</v>
      </c>
    </row>
    <row r="9" spans="1:6" x14ac:dyDescent="0.25">
      <c r="A9">
        <v>7</v>
      </c>
      <c r="B9">
        <v>98</v>
      </c>
      <c r="C9" t="s">
        <v>92</v>
      </c>
      <c r="D9" t="s">
        <v>17</v>
      </c>
      <c r="E9" s="1">
        <f>TIME(0,47,58)</f>
        <v>3.3310185185185186E-2</v>
      </c>
      <c r="F9" t="s">
        <v>123</v>
      </c>
    </row>
    <row r="10" spans="1:6" x14ac:dyDescent="0.25">
      <c r="A10">
        <v>8</v>
      </c>
      <c r="B10">
        <v>13</v>
      </c>
      <c r="C10" t="s">
        <v>27</v>
      </c>
      <c r="D10" t="s">
        <v>11</v>
      </c>
      <c r="E10" s="1">
        <f>TIME(0,48,20)</f>
        <v>3.3564814814814818E-2</v>
      </c>
      <c r="F10" t="s">
        <v>124</v>
      </c>
    </row>
    <row r="11" spans="1:6" x14ac:dyDescent="0.25">
      <c r="A11">
        <v>9</v>
      </c>
      <c r="B11">
        <v>102</v>
      </c>
      <c r="C11" t="s">
        <v>96</v>
      </c>
      <c r="D11" t="s">
        <v>17</v>
      </c>
      <c r="E11" s="1">
        <f>TIME(0,48,25)</f>
        <v>3.3622685185185179E-2</v>
      </c>
    </row>
    <row r="12" spans="1:6" x14ac:dyDescent="0.25">
      <c r="A12">
        <v>10</v>
      </c>
      <c r="B12">
        <v>41</v>
      </c>
      <c r="C12" t="s">
        <v>64</v>
      </c>
      <c r="D12" t="s">
        <v>65</v>
      </c>
      <c r="E12" s="1">
        <f>TIME(0,48,31)</f>
        <v>3.3692129629629627E-2</v>
      </c>
    </row>
    <row r="13" spans="1:6" x14ac:dyDescent="0.25">
      <c r="A13">
        <v>11</v>
      </c>
      <c r="B13">
        <v>9</v>
      </c>
      <c r="C13" t="s">
        <v>21</v>
      </c>
      <c r="D13" t="s">
        <v>22</v>
      </c>
      <c r="E13" s="1">
        <f>TIME(0,48,49)</f>
        <v>3.3900462962962966E-2</v>
      </c>
    </row>
    <row r="14" spans="1:6" x14ac:dyDescent="0.25">
      <c r="A14">
        <v>12</v>
      </c>
      <c r="B14">
        <v>96</v>
      </c>
      <c r="C14" t="s">
        <v>90</v>
      </c>
      <c r="D14" t="s">
        <v>17</v>
      </c>
      <c r="E14" s="1">
        <f>TIME(0,49,6)</f>
        <v>3.4097222222222223E-2</v>
      </c>
    </row>
    <row r="15" spans="1:6" x14ac:dyDescent="0.25">
      <c r="A15">
        <v>13</v>
      </c>
      <c r="B15">
        <v>19</v>
      </c>
      <c r="C15" t="s">
        <v>35</v>
      </c>
      <c r="D15" t="s">
        <v>11</v>
      </c>
      <c r="E15" s="1">
        <f>TIME(0,49,32)</f>
        <v>3.4398148148148143E-2</v>
      </c>
    </row>
    <row r="16" spans="1:6" x14ac:dyDescent="0.25">
      <c r="A16">
        <v>14</v>
      </c>
      <c r="B16">
        <v>18</v>
      </c>
      <c r="C16" t="s">
        <v>33</v>
      </c>
      <c r="D16" t="s">
        <v>34</v>
      </c>
      <c r="E16" s="1">
        <f>TIME(0,49,58)</f>
        <v>3.4699074074074077E-2</v>
      </c>
    </row>
    <row r="17" spans="1:7" x14ac:dyDescent="0.25">
      <c r="A17">
        <v>15</v>
      </c>
      <c r="B17">
        <v>29</v>
      </c>
      <c r="C17" t="s">
        <v>49</v>
      </c>
      <c r="D17" t="s">
        <v>13</v>
      </c>
      <c r="E17" s="1">
        <f>TIME(0,51,0)</f>
        <v>3.5416666666666666E-2</v>
      </c>
    </row>
    <row r="18" spans="1:7" x14ac:dyDescent="0.25">
      <c r="A18">
        <v>16</v>
      </c>
      <c r="B18">
        <v>118</v>
      </c>
      <c r="C18" t="s">
        <v>115</v>
      </c>
      <c r="D18" t="s">
        <v>17</v>
      </c>
      <c r="E18" s="1">
        <f>TIME(0,51,33)</f>
        <v>3.5798611111111107E-2</v>
      </c>
    </row>
    <row r="19" spans="1:7" x14ac:dyDescent="0.25">
      <c r="A19">
        <v>17</v>
      </c>
      <c r="B19">
        <v>12</v>
      </c>
      <c r="C19" t="s">
        <v>26</v>
      </c>
      <c r="D19" t="s">
        <v>17</v>
      </c>
      <c r="E19" s="1">
        <f>TIME(0,51,40)</f>
        <v>3.5879629629629629E-2</v>
      </c>
    </row>
    <row r="20" spans="1:7" x14ac:dyDescent="0.25">
      <c r="A20">
        <v>18</v>
      </c>
      <c r="B20">
        <v>15</v>
      </c>
      <c r="C20" t="s">
        <v>30</v>
      </c>
      <c r="D20" t="s">
        <v>11</v>
      </c>
      <c r="E20" s="1">
        <f>TIME(0,51,46)</f>
        <v>3.5949074074074071E-2</v>
      </c>
      <c r="F20" t="s">
        <v>132</v>
      </c>
      <c r="G20" t="s">
        <v>126</v>
      </c>
    </row>
    <row r="21" spans="1:7" x14ac:dyDescent="0.25">
      <c r="A21">
        <v>19</v>
      </c>
      <c r="B21">
        <v>4</v>
      </c>
      <c r="C21" t="s">
        <v>14</v>
      </c>
      <c r="D21" t="s">
        <v>7</v>
      </c>
      <c r="E21" s="1">
        <f>TIME(0,51,53)</f>
        <v>3.6030092592592593E-2</v>
      </c>
      <c r="F21" t="s">
        <v>133</v>
      </c>
      <c r="G21" t="s">
        <v>126</v>
      </c>
    </row>
    <row r="22" spans="1:7" x14ac:dyDescent="0.25">
      <c r="A22">
        <v>20</v>
      </c>
      <c r="B22">
        <v>58</v>
      </c>
      <c r="C22" t="s">
        <v>87</v>
      </c>
      <c r="D22" t="s">
        <v>17</v>
      </c>
      <c r="E22" s="1">
        <f>TIME(0,52,4)</f>
        <v>3.6157407407407409E-2</v>
      </c>
    </row>
    <row r="23" spans="1:7" x14ac:dyDescent="0.25">
      <c r="A23">
        <v>21</v>
      </c>
      <c r="B23">
        <v>99</v>
      </c>
      <c r="C23" t="s">
        <v>93</v>
      </c>
      <c r="D23" t="s">
        <v>13</v>
      </c>
      <c r="E23" s="1">
        <f>TIME(0,52,11)</f>
        <v>3.6238425925925924E-2</v>
      </c>
    </row>
    <row r="24" spans="1:7" x14ac:dyDescent="0.25">
      <c r="A24">
        <v>22</v>
      </c>
      <c r="B24">
        <v>22</v>
      </c>
      <c r="C24" t="s">
        <v>39</v>
      </c>
      <c r="D24" t="s">
        <v>40</v>
      </c>
      <c r="E24" s="1">
        <f>TIME(0,52,15)</f>
        <v>3.6284722222222225E-2</v>
      </c>
    </row>
    <row r="25" spans="1:7" x14ac:dyDescent="0.25">
      <c r="A25">
        <v>23</v>
      </c>
      <c r="B25">
        <v>42</v>
      </c>
      <c r="C25" t="s">
        <v>66</v>
      </c>
      <c r="D25" t="s">
        <v>67</v>
      </c>
      <c r="E25" s="1">
        <f>TIME(0,52,32)</f>
        <v>3.6481481481481483E-2</v>
      </c>
      <c r="F25" t="s">
        <v>134</v>
      </c>
      <c r="G25" t="s">
        <v>126</v>
      </c>
    </row>
    <row r="26" spans="1:7" x14ac:dyDescent="0.25">
      <c r="A26">
        <v>24</v>
      </c>
      <c r="B26">
        <v>53</v>
      </c>
      <c r="C26" t="s">
        <v>81</v>
      </c>
      <c r="D26" t="s">
        <v>17</v>
      </c>
      <c r="E26" s="1">
        <f>TIME(0,52,34)</f>
        <v>3.650462962962963E-2</v>
      </c>
    </row>
    <row r="27" spans="1:7" x14ac:dyDescent="0.25">
      <c r="A27">
        <v>25</v>
      </c>
      <c r="B27">
        <v>111</v>
      </c>
      <c r="C27" t="s">
        <v>108</v>
      </c>
      <c r="D27" t="s">
        <v>69</v>
      </c>
      <c r="E27" s="1">
        <f>TIME(0,52,37)</f>
        <v>3.6539351851851851E-2</v>
      </c>
      <c r="G27" t="s">
        <v>126</v>
      </c>
    </row>
    <row r="28" spans="1:7" x14ac:dyDescent="0.25">
      <c r="A28">
        <v>26</v>
      </c>
      <c r="B28">
        <v>52</v>
      </c>
      <c r="C28" t="s">
        <v>79</v>
      </c>
      <c r="D28" t="s">
        <v>80</v>
      </c>
      <c r="E28" s="1">
        <f>TIME(0,52,38)</f>
        <v>3.6550925925925924E-2</v>
      </c>
      <c r="G28" t="s">
        <v>126</v>
      </c>
    </row>
    <row r="29" spans="1:7" x14ac:dyDescent="0.25">
      <c r="A29">
        <v>27</v>
      </c>
      <c r="B29">
        <v>26</v>
      </c>
      <c r="C29" t="s">
        <v>45</v>
      </c>
      <c r="D29" t="s">
        <v>11</v>
      </c>
      <c r="E29" s="1">
        <f>TIME(0,53,41)</f>
        <v>3.7280092592592594E-2</v>
      </c>
    </row>
    <row r="30" spans="1:7" x14ac:dyDescent="0.25">
      <c r="A30">
        <v>28</v>
      </c>
      <c r="B30">
        <v>48</v>
      </c>
      <c r="C30" t="s">
        <v>75</v>
      </c>
      <c r="D30" t="s">
        <v>17</v>
      </c>
      <c r="E30" s="1">
        <f>TIME(0,52,44)</f>
        <v>3.6620370370370373E-2</v>
      </c>
    </row>
    <row r="31" spans="1:7" x14ac:dyDescent="0.25">
      <c r="A31">
        <v>29</v>
      </c>
      <c r="B31">
        <v>46</v>
      </c>
      <c r="C31" t="s">
        <v>73</v>
      </c>
      <c r="D31" t="s">
        <v>106</v>
      </c>
      <c r="E31" s="1">
        <f>TIME(0,52,54)</f>
        <v>3.6736111111111108E-2</v>
      </c>
    </row>
    <row r="32" spans="1:7" x14ac:dyDescent="0.25">
      <c r="A32">
        <v>30</v>
      </c>
      <c r="B32">
        <v>2</v>
      </c>
      <c r="C32" t="s">
        <v>10</v>
      </c>
      <c r="D32" t="s">
        <v>11</v>
      </c>
      <c r="E32" s="1">
        <f>TIME(0,53,0)</f>
        <v>3.6805555555555557E-2</v>
      </c>
    </row>
    <row r="33" spans="1:7" x14ac:dyDescent="0.25">
      <c r="A33">
        <v>31</v>
      </c>
      <c r="B33">
        <v>28</v>
      </c>
      <c r="C33" t="s">
        <v>47</v>
      </c>
      <c r="D33" t="s">
        <v>48</v>
      </c>
      <c r="E33" s="1">
        <f>TIME(0,53,10)</f>
        <v>3.6921296296296292E-2</v>
      </c>
    </row>
    <row r="34" spans="1:7" x14ac:dyDescent="0.25">
      <c r="A34">
        <v>32</v>
      </c>
      <c r="B34">
        <v>17</v>
      </c>
      <c r="C34" t="s">
        <v>32</v>
      </c>
      <c r="D34" t="s">
        <v>22</v>
      </c>
      <c r="E34" s="1">
        <f>TIME(0,53,16)</f>
        <v>3.6990740740740741E-2</v>
      </c>
    </row>
    <row r="35" spans="1:7" x14ac:dyDescent="0.25">
      <c r="A35">
        <v>33</v>
      </c>
      <c r="B35">
        <v>7</v>
      </c>
      <c r="C35" t="s">
        <v>18</v>
      </c>
      <c r="D35" t="s">
        <v>17</v>
      </c>
      <c r="E35" s="1">
        <f>TIME(0,53,21)</f>
        <v>3.7048611111111109E-2</v>
      </c>
      <c r="F35" t="s">
        <v>135</v>
      </c>
      <c r="G35" t="s">
        <v>125</v>
      </c>
    </row>
    <row r="36" spans="1:7" x14ac:dyDescent="0.25">
      <c r="A36">
        <v>34</v>
      </c>
      <c r="B36">
        <v>14</v>
      </c>
      <c r="C36" t="s">
        <v>28</v>
      </c>
      <c r="D36" t="s">
        <v>29</v>
      </c>
      <c r="E36" s="1">
        <f>TIME(0,53,29)</f>
        <v>3.7141203703703704E-2</v>
      </c>
      <c r="G36" t="s">
        <v>126</v>
      </c>
    </row>
    <row r="37" spans="1:7" x14ac:dyDescent="0.25">
      <c r="A37">
        <v>35</v>
      </c>
      <c r="B37">
        <v>101</v>
      </c>
      <c r="C37" t="s">
        <v>95</v>
      </c>
      <c r="D37" t="s">
        <v>13</v>
      </c>
      <c r="E37" s="1">
        <f>TIME(0,53,49)</f>
        <v>3.7372685185185189E-2</v>
      </c>
      <c r="F37" t="s">
        <v>136</v>
      </c>
      <c r="G37" t="s">
        <v>129</v>
      </c>
    </row>
    <row r="38" spans="1:7" x14ac:dyDescent="0.25">
      <c r="A38">
        <v>36</v>
      </c>
      <c r="B38">
        <v>95</v>
      </c>
      <c r="C38" t="s">
        <v>88</v>
      </c>
      <c r="D38" t="s">
        <v>89</v>
      </c>
      <c r="E38" s="1">
        <f>TIME(0,53,59)</f>
        <v>3.7488425925925925E-2</v>
      </c>
      <c r="G38" t="s">
        <v>126</v>
      </c>
    </row>
    <row r="39" spans="1:7" x14ac:dyDescent="0.25">
      <c r="A39">
        <v>37</v>
      </c>
      <c r="B39">
        <v>44</v>
      </c>
      <c r="C39" t="s">
        <v>70</v>
      </c>
      <c r="D39" t="s">
        <v>71</v>
      </c>
      <c r="E39" s="1">
        <f>TIME(0,54,3)</f>
        <v>3.7534722222222219E-2</v>
      </c>
    </row>
    <row r="40" spans="1:7" x14ac:dyDescent="0.25">
      <c r="A40">
        <v>38</v>
      </c>
      <c r="B40">
        <v>34</v>
      </c>
      <c r="C40" t="s">
        <v>54</v>
      </c>
      <c r="D40" t="s">
        <v>34</v>
      </c>
      <c r="E40" s="1">
        <f>TIME(0,54,34)</f>
        <v>3.7893518518518521E-2</v>
      </c>
    </row>
    <row r="41" spans="1:7" x14ac:dyDescent="0.25">
      <c r="A41">
        <v>39</v>
      </c>
      <c r="B41">
        <v>54</v>
      </c>
      <c r="C41" t="s">
        <v>82</v>
      </c>
      <c r="D41" t="s">
        <v>17</v>
      </c>
      <c r="E41" s="1">
        <f>TIME(0,55,1)</f>
        <v>3.8206018518518521E-2</v>
      </c>
    </row>
    <row r="42" spans="1:7" x14ac:dyDescent="0.25">
      <c r="A42">
        <v>40</v>
      </c>
      <c r="B42">
        <v>32</v>
      </c>
      <c r="C42" t="s">
        <v>52</v>
      </c>
      <c r="D42" t="s">
        <v>17</v>
      </c>
      <c r="E42" s="1">
        <f>TIME(0,54,13)</f>
        <v>3.7650462962962962E-2</v>
      </c>
      <c r="F42" t="s">
        <v>137</v>
      </c>
      <c r="G42" t="s">
        <v>130</v>
      </c>
    </row>
    <row r="43" spans="1:7" x14ac:dyDescent="0.25">
      <c r="A43">
        <v>41</v>
      </c>
      <c r="B43">
        <v>56</v>
      </c>
      <c r="C43" t="s">
        <v>84</v>
      </c>
      <c r="D43" t="s">
        <v>17</v>
      </c>
      <c r="E43" s="1">
        <f>TIME(0,54,16)</f>
        <v>3.7685185185185183E-2</v>
      </c>
    </row>
    <row r="44" spans="1:7" x14ac:dyDescent="0.25">
      <c r="A44">
        <v>42</v>
      </c>
      <c r="B44">
        <v>5</v>
      </c>
      <c r="C44" t="s">
        <v>15</v>
      </c>
      <c r="D44" t="s">
        <v>48</v>
      </c>
      <c r="E44" s="1">
        <f>TIME(0,54,31)</f>
        <v>3.78587962962963E-2</v>
      </c>
      <c r="G44" t="s">
        <v>126</v>
      </c>
    </row>
    <row r="45" spans="1:7" x14ac:dyDescent="0.25">
      <c r="A45">
        <v>43</v>
      </c>
      <c r="B45">
        <v>108</v>
      </c>
      <c r="C45" t="s">
        <v>104</v>
      </c>
      <c r="D45" t="s">
        <v>22</v>
      </c>
      <c r="E45" s="1">
        <f>TIME(0,54,36)</f>
        <v>3.7916666666666668E-2</v>
      </c>
    </row>
    <row r="46" spans="1:7" x14ac:dyDescent="0.25">
      <c r="A46">
        <v>44</v>
      </c>
      <c r="B46">
        <v>20</v>
      </c>
      <c r="C46" t="s">
        <v>36</v>
      </c>
      <c r="D46" t="s">
        <v>17</v>
      </c>
      <c r="E46" s="1">
        <f>TIME(0,56,8)</f>
        <v>3.8981481481481485E-2</v>
      </c>
    </row>
    <row r="47" spans="1:7" x14ac:dyDescent="0.25">
      <c r="A47">
        <v>45</v>
      </c>
      <c r="B47">
        <v>45</v>
      </c>
      <c r="C47" t="s">
        <v>72</v>
      </c>
      <c r="D47" t="s">
        <v>13</v>
      </c>
      <c r="E47" s="1">
        <f>TIME(0,56,14)</f>
        <v>3.9050925925925926E-2</v>
      </c>
      <c r="F47" t="s">
        <v>139</v>
      </c>
      <c r="G47" t="s">
        <v>129</v>
      </c>
    </row>
    <row r="48" spans="1:7" x14ac:dyDescent="0.25">
      <c r="A48">
        <v>46</v>
      </c>
      <c r="B48">
        <v>107</v>
      </c>
      <c r="C48" t="s">
        <v>103</v>
      </c>
      <c r="D48" t="s">
        <v>17</v>
      </c>
      <c r="E48" s="1">
        <f>TIME(0,56,22)</f>
        <v>3.9143518518518515E-2</v>
      </c>
      <c r="F48" t="s">
        <v>140</v>
      </c>
      <c r="G48" t="s">
        <v>129</v>
      </c>
    </row>
    <row r="49" spans="1:7" x14ac:dyDescent="0.25">
      <c r="A49">
        <v>47</v>
      </c>
      <c r="B49">
        <v>97</v>
      </c>
      <c r="C49" t="s">
        <v>91</v>
      </c>
      <c r="D49" t="s">
        <v>17</v>
      </c>
      <c r="E49" s="1">
        <f>TIME(0,56,23)</f>
        <v>3.9155092592592596E-2</v>
      </c>
      <c r="F49" t="s">
        <v>138</v>
      </c>
      <c r="G49" t="s">
        <v>130</v>
      </c>
    </row>
    <row r="50" spans="1:7" x14ac:dyDescent="0.25">
      <c r="A50">
        <v>48</v>
      </c>
      <c r="B50">
        <v>115</v>
      </c>
      <c r="C50" t="s">
        <v>112</v>
      </c>
      <c r="D50" t="s">
        <v>58</v>
      </c>
      <c r="E50" s="1">
        <f>TIME(0,56,24)</f>
        <v>3.9166666666666662E-2</v>
      </c>
    </row>
    <row r="51" spans="1:7" x14ac:dyDescent="0.25">
      <c r="A51">
        <v>49</v>
      </c>
      <c r="B51">
        <v>112</v>
      </c>
      <c r="C51" t="s">
        <v>109</v>
      </c>
      <c r="D51" t="s">
        <v>13</v>
      </c>
      <c r="E51" s="1">
        <f>TIME(0,56,49)</f>
        <v>3.9456018518518522E-2</v>
      </c>
    </row>
    <row r="52" spans="1:7" x14ac:dyDescent="0.25">
      <c r="A52">
        <v>50</v>
      </c>
      <c r="B52">
        <v>8</v>
      </c>
      <c r="C52" t="s">
        <v>19</v>
      </c>
      <c r="D52" t="s">
        <v>20</v>
      </c>
      <c r="E52" s="1">
        <f>TIME(0,56,59)</f>
        <v>3.9571759259259258E-2</v>
      </c>
    </row>
    <row r="53" spans="1:7" x14ac:dyDescent="0.25">
      <c r="A53">
        <v>51</v>
      </c>
      <c r="B53">
        <v>43</v>
      </c>
      <c r="C53" t="s">
        <v>68</v>
      </c>
      <c r="D53" t="s">
        <v>69</v>
      </c>
      <c r="E53" s="1">
        <f>TIME(0,57,11)</f>
        <v>3.9710648148148148E-2</v>
      </c>
      <c r="G53" t="s">
        <v>126</v>
      </c>
    </row>
    <row r="54" spans="1:7" x14ac:dyDescent="0.25">
      <c r="A54">
        <v>52</v>
      </c>
      <c r="B54">
        <v>23</v>
      </c>
      <c r="C54" t="s">
        <v>41</v>
      </c>
      <c r="D54" t="s">
        <v>11</v>
      </c>
      <c r="E54" s="1">
        <f>TIME(0,57,37)</f>
        <v>4.0011574074074074E-2</v>
      </c>
    </row>
    <row r="55" spans="1:7" x14ac:dyDescent="0.25">
      <c r="A55">
        <v>53</v>
      </c>
      <c r="B55">
        <v>110</v>
      </c>
      <c r="C55" t="s">
        <v>107</v>
      </c>
      <c r="D55" t="s">
        <v>13</v>
      </c>
      <c r="E55" s="1">
        <f>TIME(0,57,56)</f>
        <v>4.0231481481481479E-2</v>
      </c>
    </row>
    <row r="56" spans="1:7" x14ac:dyDescent="0.25">
      <c r="A56">
        <v>54</v>
      </c>
      <c r="B56">
        <v>50</v>
      </c>
      <c r="C56" t="s">
        <v>77</v>
      </c>
      <c r="D56" t="s">
        <v>11</v>
      </c>
      <c r="E56" s="1">
        <f>TIME(0,58,6)</f>
        <v>4.0347222222222222E-2</v>
      </c>
    </row>
    <row r="57" spans="1:7" x14ac:dyDescent="0.25">
      <c r="A57">
        <v>55</v>
      </c>
      <c r="B57">
        <v>55</v>
      </c>
      <c r="C57" t="s">
        <v>83</v>
      </c>
      <c r="D57" t="s">
        <v>17</v>
      </c>
      <c r="E57" s="1">
        <f>TIME(0,58,25)</f>
        <v>4.0567129629629627E-2</v>
      </c>
    </row>
    <row r="58" spans="1:7" x14ac:dyDescent="0.25">
      <c r="A58">
        <v>56</v>
      </c>
      <c r="B58">
        <v>119</v>
      </c>
      <c r="C58" t="s">
        <v>116</v>
      </c>
      <c r="D58" t="s">
        <v>11</v>
      </c>
      <c r="E58" s="1">
        <f>TIME(0,58,23)</f>
        <v>4.0543981481481479E-2</v>
      </c>
      <c r="G58" t="s">
        <v>130</v>
      </c>
    </row>
    <row r="59" spans="1:7" x14ac:dyDescent="0.25">
      <c r="A59">
        <v>57</v>
      </c>
      <c r="B59">
        <v>25</v>
      </c>
      <c r="C59" t="s">
        <v>43</v>
      </c>
      <c r="D59" t="s">
        <v>44</v>
      </c>
      <c r="E59" s="1">
        <f>TIME(0,59,24)</f>
        <v>4.1250000000000002E-2</v>
      </c>
      <c r="F59" t="s">
        <v>142</v>
      </c>
      <c r="G59" t="s">
        <v>127</v>
      </c>
    </row>
    <row r="60" spans="1:7" x14ac:dyDescent="0.25">
      <c r="A60">
        <v>58</v>
      </c>
      <c r="B60">
        <v>109</v>
      </c>
      <c r="C60" t="s">
        <v>105</v>
      </c>
      <c r="D60" t="s">
        <v>106</v>
      </c>
      <c r="E60" s="1">
        <f>TIME(0,59,24)</f>
        <v>4.1250000000000002E-2</v>
      </c>
    </row>
    <row r="61" spans="1:7" x14ac:dyDescent="0.25">
      <c r="A61">
        <v>59</v>
      </c>
      <c r="B61">
        <v>39</v>
      </c>
      <c r="C61" t="s">
        <v>61</v>
      </c>
      <c r="D61" t="s">
        <v>62</v>
      </c>
      <c r="E61" s="1">
        <f>TIME(0,60,13)</f>
        <v>4.1817129629629635E-2</v>
      </c>
    </row>
    <row r="62" spans="1:7" x14ac:dyDescent="0.25">
      <c r="A62">
        <v>60</v>
      </c>
      <c r="B62">
        <v>105</v>
      </c>
      <c r="C62" t="s">
        <v>99</v>
      </c>
      <c r="D62" t="s">
        <v>100</v>
      </c>
      <c r="E62" s="1">
        <f>TIME(0,62,41)</f>
        <v>4.3530092592592586E-2</v>
      </c>
      <c r="G62" t="s">
        <v>129</v>
      </c>
    </row>
    <row r="63" spans="1:7" x14ac:dyDescent="0.25">
      <c r="A63">
        <v>61</v>
      </c>
      <c r="B63">
        <v>116</v>
      </c>
      <c r="C63" t="s">
        <v>113</v>
      </c>
      <c r="D63" t="s">
        <v>58</v>
      </c>
      <c r="E63" s="1">
        <f>TIME(0,63,13)</f>
        <v>4.3900462962962961E-2</v>
      </c>
    </row>
    <row r="64" spans="1:7" x14ac:dyDescent="0.25">
      <c r="A64">
        <v>62</v>
      </c>
      <c r="B64">
        <v>106</v>
      </c>
      <c r="C64" t="s">
        <v>101</v>
      </c>
      <c r="D64" t="s">
        <v>102</v>
      </c>
      <c r="E64" s="1">
        <f>TIME(0,63,29)</f>
        <v>4.4085648148148145E-2</v>
      </c>
      <c r="G64" t="s">
        <v>126</v>
      </c>
    </row>
    <row r="65" spans="1:11" x14ac:dyDescent="0.25">
      <c r="A65">
        <v>63</v>
      </c>
      <c r="B65">
        <v>6</v>
      </c>
      <c r="C65" t="s">
        <v>16</v>
      </c>
      <c r="D65" t="s">
        <v>17</v>
      </c>
      <c r="E65" s="1">
        <f>TIME(0,64,15)</f>
        <v>4.4618055555555557E-2</v>
      </c>
      <c r="F65" t="s">
        <v>143</v>
      </c>
      <c r="G65" t="s">
        <v>127</v>
      </c>
    </row>
    <row r="66" spans="1:11" x14ac:dyDescent="0.25">
      <c r="A66">
        <v>64</v>
      </c>
      <c r="B66">
        <v>113</v>
      </c>
      <c r="C66" t="s">
        <v>110</v>
      </c>
      <c r="D66" t="s">
        <v>38</v>
      </c>
      <c r="E66" s="1">
        <f>TIME(0,64,44)</f>
        <v>4.4953703703703711E-2</v>
      </c>
      <c r="G66" t="s">
        <v>129</v>
      </c>
      <c r="K66" s="2">
        <v>1.8534722222222222</v>
      </c>
    </row>
    <row r="67" spans="1:11" x14ac:dyDescent="0.25">
      <c r="A67">
        <v>65</v>
      </c>
      <c r="B67">
        <v>51</v>
      </c>
      <c r="C67" t="s">
        <v>78</v>
      </c>
      <c r="D67" t="s">
        <v>11</v>
      </c>
      <c r="E67" s="1">
        <f>TIME(0,64,54)</f>
        <v>4.5069444444444447E-2</v>
      </c>
    </row>
    <row r="68" spans="1:11" x14ac:dyDescent="0.25">
      <c r="A68">
        <v>66</v>
      </c>
      <c r="B68">
        <v>10</v>
      </c>
      <c r="C68" t="s">
        <v>23</v>
      </c>
      <c r="D68" t="s">
        <v>24</v>
      </c>
      <c r="E68" s="1">
        <f>TIME(0,65,10)</f>
        <v>4.5254629629629638E-2</v>
      </c>
      <c r="F68" t="s">
        <v>141</v>
      </c>
      <c r="G68" t="s">
        <v>128</v>
      </c>
    </row>
    <row r="69" spans="1:11" x14ac:dyDescent="0.25">
      <c r="A69">
        <v>67</v>
      </c>
      <c r="B69">
        <v>11</v>
      </c>
      <c r="C69" t="s">
        <v>25</v>
      </c>
      <c r="D69" t="s">
        <v>11</v>
      </c>
      <c r="E69" s="1">
        <f>TIME(0,65,41)</f>
        <v>4.5613425925925932E-2</v>
      </c>
      <c r="G69" t="s">
        <v>126</v>
      </c>
    </row>
    <row r="70" spans="1:11" x14ac:dyDescent="0.25">
      <c r="A70">
        <v>68</v>
      </c>
      <c r="B70">
        <v>27</v>
      </c>
      <c r="C70" t="s">
        <v>46</v>
      </c>
      <c r="D70" t="s">
        <v>7</v>
      </c>
      <c r="E70" s="1">
        <f>TIME(0,65,51)</f>
        <v>4.5729166666666661E-2</v>
      </c>
      <c r="G70" t="s">
        <v>126</v>
      </c>
    </row>
    <row r="71" spans="1:11" x14ac:dyDescent="0.25">
      <c r="A71">
        <v>69</v>
      </c>
      <c r="B71">
        <v>21</v>
      </c>
      <c r="C71" t="s">
        <v>37</v>
      </c>
      <c r="D71" t="s">
        <v>38</v>
      </c>
      <c r="E71" s="1">
        <f>TIME(0,65,57)</f>
        <v>4.5798611111111109E-2</v>
      </c>
      <c r="G71" t="s">
        <v>126</v>
      </c>
    </row>
    <row r="72" spans="1:11" x14ac:dyDescent="0.25">
      <c r="A72">
        <v>70</v>
      </c>
      <c r="B72">
        <v>37</v>
      </c>
      <c r="C72" t="s">
        <v>57</v>
      </c>
      <c r="D72" t="s">
        <v>58</v>
      </c>
      <c r="E72" s="1">
        <f>TIME(0,66,36)</f>
        <v>4.6249999999999993E-2</v>
      </c>
      <c r="G72" t="s">
        <v>130</v>
      </c>
    </row>
    <row r="73" spans="1:11" x14ac:dyDescent="0.25">
      <c r="A73">
        <v>71</v>
      </c>
      <c r="B73">
        <v>38</v>
      </c>
      <c r="C73" t="s">
        <v>59</v>
      </c>
      <c r="D73" t="s">
        <v>60</v>
      </c>
      <c r="E73" s="1">
        <f>TIME(0,66,41)</f>
        <v>4.6307870370370374E-2</v>
      </c>
      <c r="G73" t="s">
        <v>125</v>
      </c>
    </row>
    <row r="74" spans="1:11" x14ac:dyDescent="0.25">
      <c r="A74">
        <v>72</v>
      </c>
      <c r="B74">
        <v>100</v>
      </c>
      <c r="C74" t="s">
        <v>94</v>
      </c>
      <c r="D74" t="s">
        <v>13</v>
      </c>
      <c r="E74" s="1">
        <f>TIME(0,67,17)</f>
        <v>4.672453703703703E-2</v>
      </c>
      <c r="G74" t="s">
        <v>130</v>
      </c>
    </row>
    <row r="75" spans="1:11" x14ac:dyDescent="0.25">
      <c r="A75">
        <v>73</v>
      </c>
      <c r="B75">
        <v>104</v>
      </c>
      <c r="C75" t="s">
        <v>98</v>
      </c>
      <c r="D75" t="s">
        <v>11</v>
      </c>
      <c r="E75" s="1">
        <f>TIME(0,67,20)</f>
        <v>4.6759259259259257E-2</v>
      </c>
    </row>
    <row r="76" spans="1:11" x14ac:dyDescent="0.25">
      <c r="A76">
        <v>74</v>
      </c>
      <c r="B76">
        <v>1</v>
      </c>
      <c r="C76" t="s">
        <v>6</v>
      </c>
      <c r="D76" t="s">
        <v>7</v>
      </c>
      <c r="E76" s="1">
        <f>TIME(0,67,57)</f>
        <v>4.71875E-2</v>
      </c>
    </row>
    <row r="77" spans="1:11" x14ac:dyDescent="0.25">
      <c r="A77">
        <v>75</v>
      </c>
      <c r="B77">
        <v>103</v>
      </c>
      <c r="C77" t="s">
        <v>97</v>
      </c>
      <c r="D77" t="s">
        <v>34</v>
      </c>
      <c r="E77" s="1">
        <f>TIME(0,68,44)</f>
        <v>4.7731481481481486E-2</v>
      </c>
    </row>
    <row r="78" spans="1:11" x14ac:dyDescent="0.25">
      <c r="A78">
        <v>76</v>
      </c>
      <c r="B78">
        <v>3</v>
      </c>
      <c r="C78" t="s">
        <v>12</v>
      </c>
      <c r="D78" t="s">
        <v>13</v>
      </c>
      <c r="E78" s="1">
        <f>TIME(0,70,33)</f>
        <v>4.8993055555555554E-2</v>
      </c>
      <c r="G78" t="s">
        <v>125</v>
      </c>
    </row>
    <row r="79" spans="1:11" x14ac:dyDescent="0.25">
      <c r="A79">
        <v>77</v>
      </c>
      <c r="B79">
        <v>35</v>
      </c>
      <c r="C79" t="s">
        <v>55</v>
      </c>
      <c r="D79" t="s">
        <v>11</v>
      </c>
      <c r="E79" s="1">
        <f>TIME(0,70,36)</f>
        <v>4.9027777777777774E-2</v>
      </c>
    </row>
    <row r="80" spans="1:11" x14ac:dyDescent="0.25">
      <c r="A80">
        <v>78</v>
      </c>
      <c r="B80">
        <v>117</v>
      </c>
      <c r="C80" t="s">
        <v>114</v>
      </c>
      <c r="D80" t="s">
        <v>11</v>
      </c>
      <c r="E80" s="1">
        <f>TIME(0,71,36)</f>
        <v>4.9722222222222216E-2</v>
      </c>
      <c r="G80" t="s">
        <v>130</v>
      </c>
    </row>
    <row r="81" spans="1:7" x14ac:dyDescent="0.25">
      <c r="A81">
        <v>79</v>
      </c>
      <c r="B81">
        <v>30</v>
      </c>
      <c r="C81" t="s">
        <v>50</v>
      </c>
      <c r="D81" t="s">
        <v>11</v>
      </c>
      <c r="E81" s="1">
        <f>TIME(0,73,18)</f>
        <v>5.0902777777777776E-2</v>
      </c>
      <c r="G81" t="s">
        <v>130</v>
      </c>
    </row>
    <row r="82" spans="1:7" x14ac:dyDescent="0.25">
      <c r="A82">
        <v>80</v>
      </c>
      <c r="B82">
        <v>24</v>
      </c>
      <c r="C82" t="s">
        <v>42</v>
      </c>
      <c r="D82" t="s">
        <v>11</v>
      </c>
      <c r="E82" s="1">
        <f>TIME(0,76,41)</f>
        <v>5.3252314814814822E-2</v>
      </c>
      <c r="G82" t="s">
        <v>126</v>
      </c>
    </row>
    <row r="83" spans="1:7" x14ac:dyDescent="0.25">
      <c r="A83">
        <v>81</v>
      </c>
      <c r="B83">
        <v>114</v>
      </c>
      <c r="C83" t="s">
        <v>111</v>
      </c>
      <c r="D83" t="s">
        <v>58</v>
      </c>
      <c r="E83" s="1">
        <f>TIME(0,80,7)</f>
        <v>5.5636574074074067E-2</v>
      </c>
      <c r="G83" t="s">
        <v>125</v>
      </c>
    </row>
    <row r="84" spans="1:7" x14ac:dyDescent="0.25">
      <c r="A84">
        <v>82</v>
      </c>
      <c r="B84">
        <v>33</v>
      </c>
      <c r="C84" t="s">
        <v>53</v>
      </c>
      <c r="D84" t="s">
        <v>13</v>
      </c>
      <c r="E84" s="1">
        <f>TIME(0,82,48)</f>
        <v>5.7499999999999996E-2</v>
      </c>
      <c r="F84" t="s">
        <v>144</v>
      </c>
      <c r="G84" t="s">
        <v>131</v>
      </c>
    </row>
    <row r="85" spans="1:7" x14ac:dyDescent="0.25">
      <c r="A85">
        <v>83</v>
      </c>
      <c r="B85">
        <v>16</v>
      </c>
      <c r="C85" t="s">
        <v>31</v>
      </c>
      <c r="D85" t="s">
        <v>11</v>
      </c>
      <c r="E85" s="1">
        <f>TIME(0,84,6)</f>
        <v>5.8402777777777776E-2</v>
      </c>
      <c r="G85" t="s">
        <v>129</v>
      </c>
    </row>
    <row r="86" spans="1:7" x14ac:dyDescent="0.25">
      <c r="A86">
        <v>84</v>
      </c>
      <c r="B86">
        <v>40</v>
      </c>
      <c r="C86" t="s">
        <v>63</v>
      </c>
      <c r="D86" t="s">
        <v>58</v>
      </c>
      <c r="E86" s="1">
        <f>TIME(0,98,3)</f>
        <v>6.8090277777777777E-2</v>
      </c>
      <c r="G86" t="s">
        <v>125</v>
      </c>
    </row>
  </sheetData>
  <sortState ref="A3:K86">
    <sortCondition ref="A3:A8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16" workbookViewId="0">
      <selection activeCell="K26" sqref="K26"/>
    </sheetView>
  </sheetViews>
  <sheetFormatPr defaultRowHeight="15" x14ac:dyDescent="0.25"/>
  <cols>
    <col min="2" max="2" width="14.140625" customWidth="1"/>
    <col min="3" max="3" width="26.5703125" customWidth="1"/>
    <col min="4" max="4" width="21.7109375" customWidth="1"/>
    <col min="5" max="5" width="14.85546875" customWidth="1"/>
    <col min="6" max="6" width="16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117</v>
      </c>
    </row>
    <row r="3" spans="1:6" x14ac:dyDescent="0.25">
      <c r="A3">
        <v>1</v>
      </c>
      <c r="B3">
        <v>59</v>
      </c>
      <c r="C3" t="s">
        <v>8</v>
      </c>
      <c r="D3" t="s">
        <v>9</v>
      </c>
      <c r="E3" s="1">
        <f>TIME(0,44,29)</f>
        <v>3.0891203703703702E-2</v>
      </c>
      <c r="F3" t="s">
        <v>120</v>
      </c>
    </row>
    <row r="4" spans="1:6" x14ac:dyDescent="0.25">
      <c r="A4">
        <v>2</v>
      </c>
      <c r="B4">
        <v>31</v>
      </c>
      <c r="C4" t="s">
        <v>51</v>
      </c>
      <c r="D4" t="s">
        <v>11</v>
      </c>
      <c r="E4" s="1">
        <f>TIME(0,45,42)</f>
        <v>3.1736111111111111E-2</v>
      </c>
      <c r="F4" t="s">
        <v>118</v>
      </c>
    </row>
    <row r="5" spans="1:6" x14ac:dyDescent="0.25">
      <c r="A5">
        <v>3</v>
      </c>
      <c r="B5">
        <v>49</v>
      </c>
      <c r="C5" t="s">
        <v>76</v>
      </c>
      <c r="D5" t="s">
        <v>13</v>
      </c>
      <c r="E5" s="1">
        <f>TIME(0,45,58)</f>
        <v>3.1921296296296302E-2</v>
      </c>
      <c r="F5" t="s">
        <v>119</v>
      </c>
    </row>
    <row r="6" spans="1:6" x14ac:dyDescent="0.25">
      <c r="A6">
        <v>4</v>
      </c>
      <c r="B6">
        <v>36</v>
      </c>
      <c r="C6" t="s">
        <v>56</v>
      </c>
      <c r="D6" t="s">
        <v>13</v>
      </c>
      <c r="E6" s="1">
        <f>TIME(0,46,33)</f>
        <v>3.2326388888888884E-2</v>
      </c>
      <c r="F6" t="s">
        <v>121</v>
      </c>
    </row>
    <row r="7" spans="1:6" x14ac:dyDescent="0.25">
      <c r="A7">
        <v>5</v>
      </c>
      <c r="B7">
        <v>47</v>
      </c>
      <c r="C7" t="s">
        <v>74</v>
      </c>
      <c r="D7" t="s">
        <v>11</v>
      </c>
      <c r="E7" s="1">
        <f>TIME(0,46,44)</f>
        <v>3.24537037037037E-2</v>
      </c>
      <c r="F7" t="s">
        <v>122</v>
      </c>
    </row>
    <row r="8" spans="1:6" x14ac:dyDescent="0.25">
      <c r="A8">
        <v>6</v>
      </c>
      <c r="B8">
        <v>57</v>
      </c>
      <c r="C8" t="s">
        <v>85</v>
      </c>
      <c r="D8" t="s">
        <v>86</v>
      </c>
      <c r="E8" s="1">
        <f>TIME(0,47,13)</f>
        <v>3.2789351851851854E-2</v>
      </c>
    </row>
    <row r="9" spans="1:6" x14ac:dyDescent="0.25">
      <c r="A9">
        <v>7</v>
      </c>
      <c r="B9">
        <v>98</v>
      </c>
      <c r="C9" t="s">
        <v>92</v>
      </c>
      <c r="D9" t="s">
        <v>17</v>
      </c>
      <c r="E9" s="1">
        <f>TIME(0,47,58)</f>
        <v>3.3310185185185186E-2</v>
      </c>
      <c r="F9" t="s">
        <v>123</v>
      </c>
    </row>
    <row r="10" spans="1:6" x14ac:dyDescent="0.25">
      <c r="A10">
        <v>8</v>
      </c>
      <c r="B10">
        <v>13</v>
      </c>
      <c r="C10" t="s">
        <v>27</v>
      </c>
      <c r="D10" t="s">
        <v>11</v>
      </c>
      <c r="E10" s="1">
        <f>TIME(0,48,20)</f>
        <v>3.3564814814814818E-2</v>
      </c>
      <c r="F10" t="s">
        <v>124</v>
      </c>
    </row>
    <row r="11" spans="1:6" x14ac:dyDescent="0.25">
      <c r="A11">
        <v>9</v>
      </c>
      <c r="B11">
        <v>102</v>
      </c>
      <c r="C11" t="s">
        <v>96</v>
      </c>
      <c r="D11" t="s">
        <v>17</v>
      </c>
      <c r="E11" s="1">
        <f>TIME(0,48,25)</f>
        <v>3.3622685185185179E-2</v>
      </c>
    </row>
    <row r="12" spans="1:6" x14ac:dyDescent="0.25">
      <c r="A12">
        <v>10</v>
      </c>
      <c r="B12">
        <v>41</v>
      </c>
      <c r="C12" t="s">
        <v>64</v>
      </c>
      <c r="D12" t="s">
        <v>65</v>
      </c>
      <c r="E12" s="1">
        <f>TIME(0,48,31)</f>
        <v>3.3692129629629627E-2</v>
      </c>
    </row>
    <row r="13" spans="1:6" x14ac:dyDescent="0.25">
      <c r="A13">
        <v>11</v>
      </c>
      <c r="B13">
        <v>9</v>
      </c>
      <c r="C13" t="s">
        <v>21</v>
      </c>
      <c r="D13" t="s">
        <v>22</v>
      </c>
      <c r="E13" s="1">
        <f>TIME(0,48,49)</f>
        <v>3.3900462962962966E-2</v>
      </c>
    </row>
    <row r="14" spans="1:6" x14ac:dyDescent="0.25">
      <c r="A14">
        <v>12</v>
      </c>
      <c r="B14">
        <v>96</v>
      </c>
      <c r="C14" t="s">
        <v>90</v>
      </c>
      <c r="D14" t="s">
        <v>17</v>
      </c>
      <c r="E14" s="1">
        <f>TIME(0,49,6)</f>
        <v>3.4097222222222223E-2</v>
      </c>
    </row>
    <row r="15" spans="1:6" x14ac:dyDescent="0.25">
      <c r="A15">
        <v>13</v>
      </c>
      <c r="B15">
        <v>19</v>
      </c>
      <c r="C15" t="s">
        <v>35</v>
      </c>
      <c r="D15" t="s">
        <v>11</v>
      </c>
      <c r="E15" s="1">
        <f>TIME(0,49,32)</f>
        <v>3.4398148148148143E-2</v>
      </c>
    </row>
    <row r="16" spans="1:6" x14ac:dyDescent="0.25">
      <c r="A16">
        <v>14</v>
      </c>
      <c r="B16">
        <v>18</v>
      </c>
      <c r="C16" t="s">
        <v>33</v>
      </c>
      <c r="D16" t="s">
        <v>34</v>
      </c>
      <c r="E16" s="1">
        <f>TIME(0,49,58)</f>
        <v>3.4699074074074077E-2</v>
      </c>
    </row>
    <row r="17" spans="1:6" x14ac:dyDescent="0.25">
      <c r="A17">
        <v>15</v>
      </c>
      <c r="B17">
        <v>29</v>
      </c>
      <c r="C17" t="s">
        <v>49</v>
      </c>
      <c r="D17" t="s">
        <v>13</v>
      </c>
      <c r="E17" s="1">
        <f>TIME(0,51,0)</f>
        <v>3.5416666666666666E-2</v>
      </c>
    </row>
    <row r="18" spans="1:6" x14ac:dyDescent="0.25">
      <c r="A18">
        <v>16</v>
      </c>
      <c r="B18">
        <v>118</v>
      </c>
      <c r="C18" t="s">
        <v>115</v>
      </c>
      <c r="D18" t="s">
        <v>17</v>
      </c>
      <c r="E18" s="1">
        <f>TIME(0,51,33)</f>
        <v>3.5798611111111107E-2</v>
      </c>
    </row>
    <row r="19" spans="1:6" x14ac:dyDescent="0.25">
      <c r="A19">
        <v>17</v>
      </c>
      <c r="B19">
        <v>12</v>
      </c>
      <c r="C19" t="s">
        <v>26</v>
      </c>
      <c r="D19" t="s">
        <v>17</v>
      </c>
      <c r="E19" s="1">
        <f>TIME(0,51,40)</f>
        <v>3.5879629629629629E-2</v>
      </c>
    </row>
    <row r="20" spans="1:6" x14ac:dyDescent="0.25">
      <c r="A20">
        <v>18</v>
      </c>
      <c r="B20">
        <v>15</v>
      </c>
      <c r="C20" t="s">
        <v>30</v>
      </c>
      <c r="D20" t="s">
        <v>11</v>
      </c>
      <c r="E20" s="1">
        <f>TIME(0,51,46)</f>
        <v>3.5949074074074071E-2</v>
      </c>
      <c r="F20" t="s">
        <v>132</v>
      </c>
    </row>
    <row r="21" spans="1:6" x14ac:dyDescent="0.25">
      <c r="A21">
        <v>19</v>
      </c>
      <c r="B21">
        <v>4</v>
      </c>
      <c r="C21" t="s">
        <v>14</v>
      </c>
      <c r="D21" t="s">
        <v>7</v>
      </c>
      <c r="E21" s="1">
        <f>TIME(0,51,53)</f>
        <v>3.6030092592592593E-2</v>
      </c>
      <c r="F21" t="s">
        <v>133</v>
      </c>
    </row>
    <row r="22" spans="1:6" x14ac:dyDescent="0.25">
      <c r="A22">
        <v>20</v>
      </c>
      <c r="B22">
        <v>58</v>
      </c>
      <c r="C22" t="s">
        <v>87</v>
      </c>
      <c r="D22" t="s">
        <v>17</v>
      </c>
      <c r="E22" s="1">
        <f>TIME(0,52,4)</f>
        <v>3.6157407407407409E-2</v>
      </c>
    </row>
    <row r="23" spans="1:6" x14ac:dyDescent="0.25">
      <c r="A23">
        <v>21</v>
      </c>
      <c r="B23">
        <v>99</v>
      </c>
      <c r="C23" t="s">
        <v>93</v>
      </c>
      <c r="D23" t="s">
        <v>13</v>
      </c>
      <c r="E23" s="1">
        <f>TIME(0,52,11)</f>
        <v>3.6238425925925924E-2</v>
      </c>
    </row>
    <row r="24" spans="1:6" x14ac:dyDescent="0.25">
      <c r="A24">
        <v>22</v>
      </c>
      <c r="B24">
        <v>22</v>
      </c>
      <c r="C24" t="s">
        <v>39</v>
      </c>
      <c r="D24" t="s">
        <v>40</v>
      </c>
      <c r="E24" s="1">
        <f>TIME(0,52,15)</f>
        <v>3.6284722222222225E-2</v>
      </c>
    </row>
    <row r="25" spans="1:6" x14ac:dyDescent="0.25">
      <c r="A25">
        <v>23</v>
      </c>
      <c r="B25">
        <v>42</v>
      </c>
      <c r="C25" t="s">
        <v>66</v>
      </c>
      <c r="D25" t="s">
        <v>67</v>
      </c>
      <c r="E25" s="1">
        <f>TIME(0,52,32)</f>
        <v>3.6481481481481483E-2</v>
      </c>
      <c r="F25" t="s">
        <v>134</v>
      </c>
    </row>
    <row r="26" spans="1:6" x14ac:dyDescent="0.25">
      <c r="A26">
        <v>24</v>
      </c>
      <c r="B26">
        <v>53</v>
      </c>
      <c r="C26" t="s">
        <v>81</v>
      </c>
      <c r="D26" t="s">
        <v>17</v>
      </c>
      <c r="E26" s="1">
        <f>TIME(0,52,34)</f>
        <v>3.650462962962963E-2</v>
      </c>
    </row>
    <row r="27" spans="1:6" x14ac:dyDescent="0.25">
      <c r="A27">
        <v>25</v>
      </c>
      <c r="B27">
        <v>111</v>
      </c>
      <c r="C27" t="s">
        <v>108</v>
      </c>
      <c r="D27" t="s">
        <v>69</v>
      </c>
      <c r="E27" s="1">
        <f>TIME(0,52,37)</f>
        <v>3.6539351851851851E-2</v>
      </c>
    </row>
    <row r="28" spans="1:6" x14ac:dyDescent="0.25">
      <c r="A28">
        <v>26</v>
      </c>
      <c r="B28">
        <v>52</v>
      </c>
      <c r="C28" t="s">
        <v>79</v>
      </c>
      <c r="D28" t="s">
        <v>80</v>
      </c>
      <c r="E28" s="1">
        <f>TIME(0,52,38)</f>
        <v>3.6550925925925924E-2</v>
      </c>
    </row>
    <row r="29" spans="1:6" x14ac:dyDescent="0.25">
      <c r="A29">
        <v>27</v>
      </c>
      <c r="B29">
        <v>26</v>
      </c>
      <c r="C29" t="s">
        <v>45</v>
      </c>
      <c r="D29" t="s">
        <v>11</v>
      </c>
      <c r="E29" s="1">
        <f>TIME(0,53,41)</f>
        <v>3.7280092592592594E-2</v>
      </c>
    </row>
    <row r="30" spans="1:6" x14ac:dyDescent="0.25">
      <c r="A30">
        <v>28</v>
      </c>
      <c r="B30">
        <v>48</v>
      </c>
      <c r="C30" t="s">
        <v>75</v>
      </c>
      <c r="D30" t="s">
        <v>17</v>
      </c>
      <c r="E30" s="1">
        <f>TIME(0,52,44)</f>
        <v>3.6620370370370373E-2</v>
      </c>
    </row>
    <row r="31" spans="1:6" x14ac:dyDescent="0.25">
      <c r="A31">
        <v>29</v>
      </c>
      <c r="B31">
        <v>46</v>
      </c>
      <c r="C31" t="s">
        <v>73</v>
      </c>
      <c r="D31" t="s">
        <v>106</v>
      </c>
      <c r="E31" s="1">
        <f>TIME(0,52,54)</f>
        <v>3.6736111111111108E-2</v>
      </c>
    </row>
    <row r="32" spans="1:6" x14ac:dyDescent="0.25">
      <c r="A32">
        <v>30</v>
      </c>
      <c r="B32">
        <v>2</v>
      </c>
      <c r="C32" t="s">
        <v>10</v>
      </c>
      <c r="D32" t="s">
        <v>11</v>
      </c>
      <c r="E32" s="1">
        <f>TIME(0,53,0)</f>
        <v>3.6805555555555557E-2</v>
      </c>
    </row>
    <row r="33" spans="1:6" x14ac:dyDescent="0.25">
      <c r="A33">
        <v>31</v>
      </c>
      <c r="B33">
        <v>28</v>
      </c>
      <c r="C33" t="s">
        <v>47</v>
      </c>
      <c r="D33" t="s">
        <v>48</v>
      </c>
      <c r="E33" s="1">
        <f>TIME(0,53,10)</f>
        <v>3.6921296296296292E-2</v>
      </c>
    </row>
    <row r="34" spans="1:6" x14ac:dyDescent="0.25">
      <c r="A34">
        <v>32</v>
      </c>
      <c r="B34">
        <v>17</v>
      </c>
      <c r="C34" t="s">
        <v>32</v>
      </c>
      <c r="D34" t="s">
        <v>22</v>
      </c>
      <c r="E34" s="1">
        <f>TIME(0,53,16)</f>
        <v>3.6990740740740741E-2</v>
      </c>
    </row>
    <row r="35" spans="1:6" x14ac:dyDescent="0.25">
      <c r="A35">
        <v>33</v>
      </c>
      <c r="B35">
        <v>7</v>
      </c>
      <c r="C35" t="s">
        <v>18</v>
      </c>
      <c r="D35" t="s">
        <v>17</v>
      </c>
      <c r="E35" s="1">
        <f>TIME(0,53,21)</f>
        <v>3.7048611111111109E-2</v>
      </c>
      <c r="F35" t="s">
        <v>135</v>
      </c>
    </row>
    <row r="36" spans="1:6" x14ac:dyDescent="0.25">
      <c r="A36">
        <v>34</v>
      </c>
      <c r="B36">
        <v>14</v>
      </c>
      <c r="C36" t="s">
        <v>28</v>
      </c>
      <c r="D36" t="s">
        <v>29</v>
      </c>
      <c r="E36" s="1">
        <f>TIME(0,53,29)</f>
        <v>3.7141203703703704E-2</v>
      </c>
    </row>
    <row r="37" spans="1:6" x14ac:dyDescent="0.25">
      <c r="A37">
        <v>35</v>
      </c>
      <c r="B37">
        <v>101</v>
      </c>
      <c r="C37" t="s">
        <v>95</v>
      </c>
      <c r="D37" t="s">
        <v>13</v>
      </c>
      <c r="E37" s="1">
        <f>TIME(0,53,49)</f>
        <v>3.7372685185185189E-2</v>
      </c>
      <c r="F37" t="s">
        <v>136</v>
      </c>
    </row>
    <row r="38" spans="1:6" x14ac:dyDescent="0.25">
      <c r="A38">
        <v>36</v>
      </c>
      <c r="B38">
        <v>95</v>
      </c>
      <c r="C38" t="s">
        <v>88</v>
      </c>
      <c r="D38" t="s">
        <v>89</v>
      </c>
      <c r="E38" s="1">
        <f>TIME(0,53,59)</f>
        <v>3.7488425925925925E-2</v>
      </c>
    </row>
    <row r="39" spans="1:6" x14ac:dyDescent="0.25">
      <c r="A39">
        <v>37</v>
      </c>
      <c r="B39">
        <v>44</v>
      </c>
      <c r="C39" t="s">
        <v>70</v>
      </c>
      <c r="D39" t="s">
        <v>71</v>
      </c>
      <c r="E39" s="1">
        <f>TIME(0,54,3)</f>
        <v>3.7534722222222219E-2</v>
      </c>
    </row>
    <row r="40" spans="1:6" x14ac:dyDescent="0.25">
      <c r="A40">
        <v>38</v>
      </c>
      <c r="B40">
        <v>34</v>
      </c>
      <c r="C40" t="s">
        <v>54</v>
      </c>
      <c r="D40" t="s">
        <v>34</v>
      </c>
      <c r="E40" s="1">
        <f>TIME(0,54,34)</f>
        <v>3.7893518518518521E-2</v>
      </c>
    </row>
    <row r="41" spans="1:6" x14ac:dyDescent="0.25">
      <c r="A41">
        <v>39</v>
      </c>
      <c r="B41">
        <v>54</v>
      </c>
      <c r="C41" t="s">
        <v>82</v>
      </c>
      <c r="D41" t="s">
        <v>17</v>
      </c>
      <c r="E41" s="1">
        <f>TIME(0,55,1)</f>
        <v>3.8206018518518521E-2</v>
      </c>
    </row>
    <row r="42" spans="1:6" x14ac:dyDescent="0.25">
      <c r="A42">
        <v>40</v>
      </c>
      <c r="B42">
        <v>32</v>
      </c>
      <c r="C42" t="s">
        <v>52</v>
      </c>
      <c r="D42" t="s">
        <v>17</v>
      </c>
      <c r="E42" s="1">
        <f>TIME(0,54,13)</f>
        <v>3.7650462962962962E-2</v>
      </c>
      <c r="F42" t="s">
        <v>137</v>
      </c>
    </row>
    <row r="43" spans="1:6" x14ac:dyDescent="0.25">
      <c r="A43">
        <v>41</v>
      </c>
      <c r="B43">
        <v>56</v>
      </c>
      <c r="C43" t="s">
        <v>84</v>
      </c>
      <c r="D43" t="s">
        <v>17</v>
      </c>
      <c r="E43" s="1">
        <f>TIME(0,54,16)</f>
        <v>3.7685185185185183E-2</v>
      </c>
    </row>
    <row r="44" spans="1:6" x14ac:dyDescent="0.25">
      <c r="A44">
        <v>42</v>
      </c>
      <c r="B44">
        <v>5</v>
      </c>
      <c r="C44" t="s">
        <v>15</v>
      </c>
      <c r="D44" t="s">
        <v>48</v>
      </c>
      <c r="E44" s="1">
        <f>TIME(0,54,31)</f>
        <v>3.78587962962963E-2</v>
      </c>
    </row>
    <row r="45" spans="1:6" x14ac:dyDescent="0.25">
      <c r="A45">
        <v>43</v>
      </c>
      <c r="B45">
        <v>108</v>
      </c>
      <c r="C45" t="s">
        <v>104</v>
      </c>
      <c r="D45" t="s">
        <v>22</v>
      </c>
      <c r="E45" s="1">
        <f>TIME(0,54,36)</f>
        <v>3.7916666666666668E-2</v>
      </c>
    </row>
    <row r="46" spans="1:6" x14ac:dyDescent="0.25">
      <c r="A46">
        <v>44</v>
      </c>
      <c r="B46">
        <v>20</v>
      </c>
      <c r="C46" t="s">
        <v>36</v>
      </c>
      <c r="D46" t="s">
        <v>17</v>
      </c>
      <c r="E46" s="1">
        <f>TIME(0,56,8)</f>
        <v>3.8981481481481485E-2</v>
      </c>
    </row>
    <row r="47" spans="1:6" x14ac:dyDescent="0.25">
      <c r="A47">
        <v>45</v>
      </c>
      <c r="B47">
        <v>45</v>
      </c>
      <c r="C47" t="s">
        <v>72</v>
      </c>
      <c r="D47" t="s">
        <v>13</v>
      </c>
      <c r="E47" s="1">
        <f>TIME(0,56,14)</f>
        <v>3.9050925925925926E-2</v>
      </c>
      <c r="F47" t="s">
        <v>139</v>
      </c>
    </row>
    <row r="48" spans="1:6" x14ac:dyDescent="0.25">
      <c r="A48">
        <v>46</v>
      </c>
      <c r="B48">
        <v>107</v>
      </c>
      <c r="C48" t="s">
        <v>103</v>
      </c>
      <c r="D48" t="s">
        <v>17</v>
      </c>
      <c r="E48" s="1">
        <f>TIME(0,56,22)</f>
        <v>3.9143518518518515E-2</v>
      </c>
      <c r="F48" t="s">
        <v>140</v>
      </c>
    </row>
    <row r="49" spans="1:6" x14ac:dyDescent="0.25">
      <c r="A49">
        <v>47</v>
      </c>
      <c r="B49">
        <v>97</v>
      </c>
      <c r="C49" t="s">
        <v>91</v>
      </c>
      <c r="D49" t="s">
        <v>17</v>
      </c>
      <c r="E49" s="1">
        <f>TIME(0,56,23)</f>
        <v>3.9155092592592596E-2</v>
      </c>
      <c r="F49" t="s">
        <v>138</v>
      </c>
    </row>
    <row r="50" spans="1:6" x14ac:dyDescent="0.25">
      <c r="A50">
        <v>48</v>
      </c>
      <c r="B50">
        <v>115</v>
      </c>
      <c r="C50" t="s">
        <v>112</v>
      </c>
      <c r="D50" t="s">
        <v>58</v>
      </c>
      <c r="E50" s="1">
        <f>TIME(0,56,24)</f>
        <v>3.9166666666666662E-2</v>
      </c>
    </row>
    <row r="51" spans="1:6" x14ac:dyDescent="0.25">
      <c r="A51">
        <v>49</v>
      </c>
      <c r="B51">
        <v>112</v>
      </c>
      <c r="C51" t="s">
        <v>109</v>
      </c>
      <c r="D51" t="s">
        <v>13</v>
      </c>
      <c r="E51" s="1">
        <f>TIME(0,56,49)</f>
        <v>3.9456018518518522E-2</v>
      </c>
    </row>
    <row r="52" spans="1:6" x14ac:dyDescent="0.25">
      <c r="A52">
        <v>50</v>
      </c>
      <c r="B52">
        <v>8</v>
      </c>
      <c r="C52" t="s">
        <v>19</v>
      </c>
      <c r="D52" t="s">
        <v>20</v>
      </c>
      <c r="E52" s="1">
        <f>TIME(0,56,59)</f>
        <v>3.9571759259259258E-2</v>
      </c>
    </row>
    <row r="53" spans="1:6" x14ac:dyDescent="0.25">
      <c r="A53">
        <v>51</v>
      </c>
      <c r="B53">
        <v>43</v>
      </c>
      <c r="C53" t="s">
        <v>68</v>
      </c>
      <c r="D53" t="s">
        <v>69</v>
      </c>
      <c r="E53" s="1">
        <f>TIME(0,57,11)</f>
        <v>3.9710648148148148E-2</v>
      </c>
    </row>
    <row r="54" spans="1:6" x14ac:dyDescent="0.25">
      <c r="A54">
        <v>52</v>
      </c>
      <c r="B54">
        <v>23</v>
      </c>
      <c r="C54" t="s">
        <v>41</v>
      </c>
      <c r="D54" t="s">
        <v>11</v>
      </c>
      <c r="E54" s="1">
        <f>TIME(0,57,37)</f>
        <v>4.0011574074074074E-2</v>
      </c>
    </row>
    <row r="55" spans="1:6" x14ac:dyDescent="0.25">
      <c r="A55">
        <v>53</v>
      </c>
      <c r="B55">
        <v>110</v>
      </c>
      <c r="C55" t="s">
        <v>107</v>
      </c>
      <c r="D55" t="s">
        <v>13</v>
      </c>
      <c r="E55" s="1">
        <f>TIME(0,57,56)</f>
        <v>4.0231481481481479E-2</v>
      </c>
    </row>
    <row r="56" spans="1:6" x14ac:dyDescent="0.25">
      <c r="A56">
        <v>54</v>
      </c>
      <c r="B56">
        <v>50</v>
      </c>
      <c r="C56" t="s">
        <v>77</v>
      </c>
      <c r="D56" t="s">
        <v>11</v>
      </c>
      <c r="E56" s="1">
        <f>TIME(0,58,6)</f>
        <v>4.0347222222222222E-2</v>
      </c>
    </row>
    <row r="57" spans="1:6" x14ac:dyDescent="0.25">
      <c r="A57">
        <v>55</v>
      </c>
      <c r="B57">
        <v>55</v>
      </c>
      <c r="C57" t="s">
        <v>83</v>
      </c>
      <c r="D57" t="s">
        <v>17</v>
      </c>
      <c r="E57" s="1">
        <f>TIME(0,58,25)</f>
        <v>4.0567129629629627E-2</v>
      </c>
    </row>
    <row r="58" spans="1:6" x14ac:dyDescent="0.25">
      <c r="A58">
        <v>56</v>
      </c>
      <c r="B58">
        <v>119</v>
      </c>
      <c r="C58" t="s">
        <v>116</v>
      </c>
      <c r="D58" t="s">
        <v>11</v>
      </c>
      <c r="E58" s="1">
        <f>TIME(0,58,23)</f>
        <v>4.0543981481481479E-2</v>
      </c>
    </row>
    <row r="59" spans="1:6" x14ac:dyDescent="0.25">
      <c r="A59">
        <v>57</v>
      </c>
      <c r="B59">
        <v>25</v>
      </c>
      <c r="C59" t="s">
        <v>43</v>
      </c>
      <c r="D59" t="s">
        <v>44</v>
      </c>
      <c r="E59" s="1">
        <f>TIME(0,59,24)</f>
        <v>4.1250000000000002E-2</v>
      </c>
      <c r="F59" t="s">
        <v>142</v>
      </c>
    </row>
    <row r="60" spans="1:6" x14ac:dyDescent="0.25">
      <c r="A60">
        <v>58</v>
      </c>
      <c r="B60">
        <v>109</v>
      </c>
      <c r="C60" t="s">
        <v>105</v>
      </c>
      <c r="D60" t="s">
        <v>106</v>
      </c>
      <c r="E60" s="1">
        <f>TIME(0,59,24)</f>
        <v>4.1250000000000002E-2</v>
      </c>
    </row>
    <row r="61" spans="1:6" x14ac:dyDescent="0.25">
      <c r="A61">
        <v>59</v>
      </c>
      <c r="B61">
        <v>39</v>
      </c>
      <c r="C61" t="s">
        <v>61</v>
      </c>
      <c r="D61" t="s">
        <v>62</v>
      </c>
      <c r="E61" s="1">
        <f>TIME(0,60,13)</f>
        <v>4.1817129629629635E-2</v>
      </c>
    </row>
    <row r="62" spans="1:6" x14ac:dyDescent="0.25">
      <c r="A62">
        <v>60</v>
      </c>
      <c r="B62">
        <v>105</v>
      </c>
      <c r="C62" t="s">
        <v>99</v>
      </c>
      <c r="D62" t="s">
        <v>100</v>
      </c>
      <c r="E62" s="1">
        <f>TIME(0,62,41)</f>
        <v>4.3530092592592586E-2</v>
      </c>
    </row>
    <row r="63" spans="1:6" x14ac:dyDescent="0.25">
      <c r="A63">
        <v>61</v>
      </c>
      <c r="B63">
        <v>116</v>
      </c>
      <c r="C63" t="s">
        <v>113</v>
      </c>
      <c r="D63" t="s">
        <v>58</v>
      </c>
      <c r="E63" s="1">
        <f>TIME(0,63,13)</f>
        <v>4.3900462962962961E-2</v>
      </c>
    </row>
    <row r="64" spans="1:6" x14ac:dyDescent="0.25">
      <c r="A64">
        <v>62</v>
      </c>
      <c r="B64">
        <v>106</v>
      </c>
      <c r="C64" t="s">
        <v>101</v>
      </c>
      <c r="D64" t="s">
        <v>102</v>
      </c>
      <c r="E64" s="1">
        <f>TIME(0,63,29)</f>
        <v>4.4085648148148145E-2</v>
      </c>
    </row>
    <row r="65" spans="1:6" x14ac:dyDescent="0.25">
      <c r="A65">
        <v>63</v>
      </c>
      <c r="B65">
        <v>6</v>
      </c>
      <c r="C65" t="s">
        <v>16</v>
      </c>
      <c r="D65" t="s">
        <v>17</v>
      </c>
      <c r="E65" s="1">
        <f>TIME(0,64,15)</f>
        <v>4.4618055555555557E-2</v>
      </c>
      <c r="F65" t="s">
        <v>143</v>
      </c>
    </row>
    <row r="66" spans="1:6" x14ac:dyDescent="0.25">
      <c r="A66">
        <v>64</v>
      </c>
      <c r="B66">
        <v>113</v>
      </c>
      <c r="C66" t="s">
        <v>110</v>
      </c>
      <c r="D66" t="s">
        <v>38</v>
      </c>
      <c r="E66" s="1">
        <f>TIME(0,64,44)</f>
        <v>4.4953703703703711E-2</v>
      </c>
    </row>
    <row r="67" spans="1:6" x14ac:dyDescent="0.25">
      <c r="A67">
        <v>65</v>
      </c>
      <c r="B67">
        <v>51</v>
      </c>
      <c r="C67" t="s">
        <v>78</v>
      </c>
      <c r="D67" t="s">
        <v>11</v>
      </c>
      <c r="E67" s="1">
        <f>TIME(0,64,54)</f>
        <v>4.5069444444444447E-2</v>
      </c>
    </row>
    <row r="68" spans="1:6" x14ac:dyDescent="0.25">
      <c r="A68">
        <v>66</v>
      </c>
      <c r="B68">
        <v>10</v>
      </c>
      <c r="C68" t="s">
        <v>23</v>
      </c>
      <c r="D68" t="s">
        <v>24</v>
      </c>
      <c r="E68" s="1">
        <f>TIME(0,65,10)</f>
        <v>4.5254629629629638E-2</v>
      </c>
      <c r="F68" t="s">
        <v>141</v>
      </c>
    </row>
    <row r="69" spans="1:6" x14ac:dyDescent="0.25">
      <c r="A69">
        <v>67</v>
      </c>
      <c r="B69">
        <v>11</v>
      </c>
      <c r="C69" t="s">
        <v>25</v>
      </c>
      <c r="D69" t="s">
        <v>11</v>
      </c>
      <c r="E69" s="1">
        <f>TIME(0,65,41)</f>
        <v>4.5613425925925932E-2</v>
      </c>
    </row>
    <row r="70" spans="1:6" x14ac:dyDescent="0.25">
      <c r="A70">
        <v>68</v>
      </c>
      <c r="B70">
        <v>27</v>
      </c>
      <c r="C70" t="s">
        <v>46</v>
      </c>
      <c r="D70" t="s">
        <v>7</v>
      </c>
      <c r="E70" s="1">
        <f>TIME(0,65,51)</f>
        <v>4.5729166666666661E-2</v>
      </c>
    </row>
    <row r="71" spans="1:6" x14ac:dyDescent="0.25">
      <c r="A71">
        <v>69</v>
      </c>
      <c r="B71">
        <v>21</v>
      </c>
      <c r="C71" t="s">
        <v>37</v>
      </c>
      <c r="D71" t="s">
        <v>38</v>
      </c>
      <c r="E71" s="1">
        <f>TIME(0,65,57)</f>
        <v>4.5798611111111109E-2</v>
      </c>
    </row>
    <row r="72" spans="1:6" x14ac:dyDescent="0.25">
      <c r="A72">
        <v>70</v>
      </c>
      <c r="B72">
        <v>37</v>
      </c>
      <c r="C72" t="s">
        <v>57</v>
      </c>
      <c r="D72" t="s">
        <v>58</v>
      </c>
      <c r="E72" s="1">
        <f>TIME(0,66,36)</f>
        <v>4.6249999999999993E-2</v>
      </c>
    </row>
    <row r="73" spans="1:6" x14ac:dyDescent="0.25">
      <c r="A73">
        <v>71</v>
      </c>
      <c r="B73">
        <v>38</v>
      </c>
      <c r="C73" t="s">
        <v>59</v>
      </c>
      <c r="D73" t="s">
        <v>60</v>
      </c>
      <c r="E73" s="1">
        <f>TIME(0,66,41)</f>
        <v>4.6307870370370374E-2</v>
      </c>
    </row>
    <row r="74" spans="1:6" x14ac:dyDescent="0.25">
      <c r="A74">
        <v>72</v>
      </c>
      <c r="B74">
        <v>100</v>
      </c>
      <c r="C74" t="s">
        <v>94</v>
      </c>
      <c r="D74" t="s">
        <v>13</v>
      </c>
      <c r="E74" s="1">
        <f>TIME(0,67,17)</f>
        <v>4.672453703703703E-2</v>
      </c>
    </row>
    <row r="75" spans="1:6" x14ac:dyDescent="0.25">
      <c r="A75">
        <v>73</v>
      </c>
      <c r="B75">
        <v>104</v>
      </c>
      <c r="C75" t="s">
        <v>98</v>
      </c>
      <c r="D75" t="s">
        <v>11</v>
      </c>
      <c r="E75" s="1">
        <f>TIME(0,67,20)</f>
        <v>4.6759259259259257E-2</v>
      </c>
    </row>
    <row r="76" spans="1:6" x14ac:dyDescent="0.25">
      <c r="A76">
        <v>74</v>
      </c>
      <c r="B76">
        <v>1</v>
      </c>
      <c r="C76" t="s">
        <v>6</v>
      </c>
      <c r="D76" t="s">
        <v>7</v>
      </c>
      <c r="E76" s="1">
        <f>TIME(0,67,57)</f>
        <v>4.71875E-2</v>
      </c>
    </row>
    <row r="77" spans="1:6" x14ac:dyDescent="0.25">
      <c r="A77">
        <v>75</v>
      </c>
      <c r="B77">
        <v>103</v>
      </c>
      <c r="C77" t="s">
        <v>97</v>
      </c>
      <c r="D77" t="s">
        <v>34</v>
      </c>
      <c r="E77" s="1">
        <f>TIME(0,68,44)</f>
        <v>4.7731481481481486E-2</v>
      </c>
    </row>
    <row r="78" spans="1:6" x14ac:dyDescent="0.25">
      <c r="A78">
        <v>76</v>
      </c>
      <c r="B78">
        <v>3</v>
      </c>
      <c r="C78" t="s">
        <v>12</v>
      </c>
      <c r="D78" t="s">
        <v>13</v>
      </c>
      <c r="E78" s="1">
        <f>TIME(0,70,33)</f>
        <v>4.8993055555555554E-2</v>
      </c>
    </row>
    <row r="79" spans="1:6" x14ac:dyDescent="0.25">
      <c r="A79">
        <v>77</v>
      </c>
      <c r="B79">
        <v>35</v>
      </c>
      <c r="C79" t="s">
        <v>55</v>
      </c>
      <c r="D79" t="s">
        <v>11</v>
      </c>
      <c r="E79" s="1">
        <f>TIME(0,70,36)</f>
        <v>4.9027777777777774E-2</v>
      </c>
    </row>
    <row r="80" spans="1:6" x14ac:dyDescent="0.25">
      <c r="A80">
        <v>78</v>
      </c>
      <c r="B80">
        <v>117</v>
      </c>
      <c r="C80" t="s">
        <v>114</v>
      </c>
      <c r="D80" t="s">
        <v>11</v>
      </c>
      <c r="E80" s="1">
        <f>TIME(0,71,36)</f>
        <v>4.9722222222222216E-2</v>
      </c>
    </row>
    <row r="81" spans="1:6" x14ac:dyDescent="0.25">
      <c r="A81">
        <v>79</v>
      </c>
      <c r="B81">
        <v>30</v>
      </c>
      <c r="C81" t="s">
        <v>50</v>
      </c>
      <c r="D81" t="s">
        <v>11</v>
      </c>
      <c r="E81" s="1">
        <f>TIME(0,73,18)</f>
        <v>5.0902777777777776E-2</v>
      </c>
    </row>
    <row r="82" spans="1:6" x14ac:dyDescent="0.25">
      <c r="A82">
        <v>80</v>
      </c>
      <c r="B82">
        <v>24</v>
      </c>
      <c r="C82" t="s">
        <v>42</v>
      </c>
      <c r="D82" t="s">
        <v>11</v>
      </c>
      <c r="E82" s="1">
        <f>TIME(0,76,41)</f>
        <v>5.3252314814814822E-2</v>
      </c>
    </row>
    <row r="83" spans="1:6" x14ac:dyDescent="0.25">
      <c r="A83">
        <v>81</v>
      </c>
      <c r="B83">
        <v>114</v>
      </c>
      <c r="C83" t="s">
        <v>111</v>
      </c>
      <c r="D83" t="s">
        <v>58</v>
      </c>
      <c r="E83" s="1">
        <f>TIME(0,80,7)</f>
        <v>5.5636574074074067E-2</v>
      </c>
    </row>
    <row r="84" spans="1:6" x14ac:dyDescent="0.25">
      <c r="A84">
        <v>82</v>
      </c>
      <c r="B84">
        <v>33</v>
      </c>
      <c r="C84" t="s">
        <v>53</v>
      </c>
      <c r="D84" t="s">
        <v>13</v>
      </c>
      <c r="E84" s="1">
        <f>TIME(0,82,48)</f>
        <v>5.7499999999999996E-2</v>
      </c>
      <c r="F84" t="s">
        <v>144</v>
      </c>
    </row>
    <row r="85" spans="1:6" x14ac:dyDescent="0.25">
      <c r="A85">
        <v>83</v>
      </c>
      <c r="B85">
        <v>16</v>
      </c>
      <c r="C85" t="s">
        <v>31</v>
      </c>
      <c r="D85" t="s">
        <v>11</v>
      </c>
      <c r="E85" s="1">
        <f>TIME(0,84,6)</f>
        <v>5.8402777777777776E-2</v>
      </c>
    </row>
    <row r="86" spans="1:6" x14ac:dyDescent="0.25">
      <c r="A86">
        <v>84</v>
      </c>
      <c r="B86">
        <v>40</v>
      </c>
      <c r="C86" t="s">
        <v>63</v>
      </c>
      <c r="D86" t="s">
        <v>58</v>
      </c>
      <c r="E86" s="1">
        <f>TIME(0,98,3)</f>
        <v>6.8090277777777777E-2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results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stone</dc:creator>
  <cp:lastModifiedBy>alan stone</cp:lastModifiedBy>
  <dcterms:created xsi:type="dcterms:W3CDTF">2018-11-10T18:42:27Z</dcterms:created>
  <dcterms:modified xsi:type="dcterms:W3CDTF">2018-11-10T21:55:00Z</dcterms:modified>
</cp:coreProperties>
</file>